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<sst xmlns="http://schemas.openxmlformats.org/spreadsheetml/2006/main" count="185" uniqueCount="81">
  <si>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</si>
  <si>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</si>
  <si>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</si>
  <si>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</si>
  <si>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</si>
  <si>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</si>
  <si>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</si>
  <si>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</si>
  <si>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</si>
  <si>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</si>
  <si>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</si>
  <si>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</si>
  <si>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</si>
  <si>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Starostwo</t>
  </si>
  <si>
    <t>Budowa drogi Krawcowizna-Białki</t>
  </si>
  <si>
    <t>A.      
B.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</si>
  <si>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</si>
  <si>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</si>
  <si>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</si>
  <si>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</si>
  <si>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</si>
  <si>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</si>
  <si>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</si>
  <si>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Budowa chodnika przy ul. Piłsudskiego do granic miasta Ząbki</t>
  </si>
  <si>
    <t xml:space="preserve">Starostwo </t>
  </si>
  <si>
    <t>Budowa chodnika w ul. Warszawskiej do połączenia z ul. Przemysłową gm. Tłuszcz</t>
  </si>
  <si>
    <t>Modernizacja ul. Wileńskiej od ul. Prądzyńskiego do Przejazd</t>
  </si>
  <si>
    <t>Zakupy inwestycyjne komputery, urządzenia….</t>
  </si>
  <si>
    <t>Przebudowa klatki schodowej w budynku starostwa przy Prądzyńskiego 3</t>
  </si>
  <si>
    <t xml:space="preserve">Budowa Zespołu Szkół Specjalnych w Ostrówku </t>
  </si>
  <si>
    <t>Zakup zestawu komputerowego doZSS Marki</t>
  </si>
  <si>
    <t>Zakup zestawu komputerowego do biblioteki L.O. Radzymin</t>
  </si>
  <si>
    <t>Modernizaja DPS Zielonka, wymiana c.o. przebudowa klatek schodowych, wymiana podłóg wymiana instalacji elektrycznych</t>
  </si>
  <si>
    <t>Zakup samochodu do celów służbowych PUP</t>
  </si>
  <si>
    <t>PUP</t>
  </si>
  <si>
    <t>Adaptacja budynków i wyposażenie przy ul. Orwida na cele Powiatowego Centrum Kultury</t>
  </si>
  <si>
    <t>Zadania inwestycyjne w 2009 r.</t>
  </si>
  <si>
    <t>Budowa kompleksu boisk przy ZS wołomin w ramach programu Orlik 2012</t>
  </si>
  <si>
    <t>Modernizacja drogi powiatowej nr 4367W na odcinku od miejscowości Majdan do skrzyżowania z drogą 4351W w miejscowości Zabraniec</t>
  </si>
  <si>
    <t>rok budżetowy 2009 (7+8+9+10)</t>
  </si>
  <si>
    <t>Dotacja dla Gminy Dąbrówka na budowę chodnika we wsi Guzowatka i Zaścienie</t>
  </si>
  <si>
    <t>Budowa kompleksów boisk wielofunkcyjnych przy ZS w Zielonce</t>
  </si>
  <si>
    <t>A.      
B.333.000
C.
…</t>
  </si>
  <si>
    <t>Modernizacja nawierzchni drogi nr 4307 W Zawady - Zwierzyniec</t>
  </si>
  <si>
    <t>Projekt mostu pieszo-rowerowego w Mostówce na rzece Czarnej</t>
  </si>
  <si>
    <t>Projekt chodnika w Równem</t>
  </si>
  <si>
    <t>Projekt modernizacji ul. Wojska Polskiego w Ząbkach</t>
  </si>
  <si>
    <t>Adaptacja pomieszczeń na serwerownię II etap</t>
  </si>
  <si>
    <t>A.      
B.150.000
C.
…</t>
  </si>
  <si>
    <t>Modernizacja siedzib dla potrzeb Poradni Psychologiczno-Pedagogicznej w Zielonce i w Wołominie</t>
  </si>
  <si>
    <t>Termomodernizacja Sali sportowej przy ZSE w Wołominie ul. Armii Krajowej</t>
  </si>
  <si>
    <t>Modernizacja budynku po ODP na ul. 1-go Maja w Wołominie z przeznaczeniem na cele oświatowe</t>
  </si>
  <si>
    <t>Zakup pieca centranego ogrzewania (częściowo finansowane)</t>
  </si>
  <si>
    <t>Zakupy inwestycyjne w ramach programu "Okno na świat"</t>
  </si>
  <si>
    <t>Zakup pojazdu do patrolowania wałów przeciwpowodziowych</t>
  </si>
  <si>
    <t>Pomoc finansowa dla gminy Kamień Pomorski</t>
  </si>
  <si>
    <t>A. 333.000     
B. 333.000
C.
…</t>
  </si>
  <si>
    <t>Wentylacja mechaniczna budynku Starostwa w Wołominie ul. Kobyłkowska</t>
  </si>
  <si>
    <t>Projekt odwodnienia drogi powiatowej nr 4314W na odcinku od miejscowości Poświętne do miejscowości Turze (granica powiatu)</t>
  </si>
  <si>
    <t>A.      
B.65.000
C.
…</t>
  </si>
  <si>
    <t>Modernizacja drogi powiatowej 4314W na odcinku Nowe Ręczaje-Poświętne</t>
  </si>
  <si>
    <t>Dotacja dla Gminy Dąbrówka na budowę chodnika w Dąbrówce, Józefowie i Kuligowie</t>
  </si>
  <si>
    <t>Zakup dla Komendy powiatowej Policji 3-ch radiowozów nieoznakowanych i jednego oznakowanego  i 2-ch psów służbowych w ramach sponsoringu</t>
  </si>
  <si>
    <t>Zakup urządzeń do systemu łączności KP PSP na terenie powiatu</t>
  </si>
  <si>
    <t>Zakup motopompy dla KP PSP</t>
  </si>
  <si>
    <t>A. 5.500     
B.
C.
…</t>
  </si>
  <si>
    <t>Zakupy inwestycyjne DPS Radzymin</t>
  </si>
  <si>
    <t>Zakupy inwestycyjne DPS Zielonka</t>
  </si>
  <si>
    <t>Poprawa jakości nauczania w Powiecie Wołomińskim poprzez modernizację i wyposażenie infrastruktury oświatowej, ZS Zielonka, ZSTZ Radzymin, L.O. Urle, ZSE Wołomin, pojedyncze pracownie ZS Tłuszcz i ZS Wołomin 3.604.000</t>
  </si>
  <si>
    <t>Zakup samochodu operacyjnego z funkcją rozpoznawania skażeń chemiczno-ekologicznych i sprzętu ratowniczo-gaśniczego</t>
  </si>
  <si>
    <t>Budowa wielofunkcyjnego boiska przy ZS Tłuszcz (przedłużenie kanalizacji)</t>
  </si>
  <si>
    <t>Dotacja dla Gminy Tłuszcz na budowę chodnika w Chrzęsnem i na drodze Nr 4329W Tłuszcz-Równe</t>
  </si>
  <si>
    <t>Budowa wiaty przystankowej ul. Wyszyńskiego Radzymin</t>
  </si>
  <si>
    <t>Zakup udziału w nieruchomości i adaptacja pomieszczeń na cele mieszkalno-socjalne w Domu Dziecka w Równem</t>
  </si>
  <si>
    <t>A.      
B.153.220
C.
…</t>
  </si>
  <si>
    <t xml:space="preserve">Wykonanie dokumentacji oraz prace adaptacyjne związane z budową CPR i WCPR </t>
  </si>
  <si>
    <t>Zakupy inwestycyjne</t>
  </si>
  <si>
    <t>A.24.000      
B.
C.
…</t>
  </si>
  <si>
    <t>Zakupy inwestycyjne PCPR</t>
  </si>
  <si>
    <t>A.      
B.70.000
C.50.000
…</t>
  </si>
  <si>
    <t>A.56.000      
B.20.000
C.
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</si>
</sst>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9"/>
      <name val="Arial CE"/>
      <family val="0"/>
    </font>
    <font>
      <b/>
      <sz val="6"/>
      <color indexed="8"/>
      <name val="Arial CE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37">
      <selection activeCell="K42" sqref="A42:K42"/>
    </sheetView>
  </sheetViews>
  <sheetFormatPr defaultColWidth="9.00390625" defaultRowHeight="12.75"/>
  <cols>
    <col min="1" max="1" width="3.00390625" style="2" customWidth="1"/>
    <col min="2" max="2" width="4.375" style="2" customWidth="1"/>
    <col min="3" max="3" width="6.00390625" style="2" customWidth="1"/>
    <col min="4" max="4" width="30.25390625" style="2" customWidth="1"/>
    <col min="5" max="5" width="10.00390625" style="2" customWidth="1"/>
    <col min="6" max="6" width="9.875" style="2" customWidth="1"/>
    <col min="7" max="7" width="10.125" style="2" customWidth="1"/>
    <col min="8" max="8" width="10.375" style="2" customWidth="1"/>
    <col min="9" max="9" width="10.00390625" style="2" customWidth="1"/>
    <col min="10" max="10" width="10.75390625" style="2" customWidth="1"/>
    <col min="11" max="11" width="9.375" style="2" customWidth="1"/>
    <col min="12" max="16384" width="9.125" style="2" customWidth="1"/>
  </cols>
  <sheetData>
    <row r="1" spans="1:11" ht="18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0</v>
      </c>
    </row>
    <row r="3" spans="1:11" s="4" customFormat="1" ht="19.5" customHeight="1">
      <c r="A3" s="49" t="s">
        <v>1</v>
      </c>
      <c r="B3" s="49" t="s">
        <v>2</v>
      </c>
      <c r="C3" s="49" t="s">
        <v>3</v>
      </c>
      <c r="D3" s="46" t="s">
        <v>4</v>
      </c>
      <c r="E3" s="46" t="s">
        <v>5</v>
      </c>
      <c r="F3" s="46" t="s">
        <v>6</v>
      </c>
      <c r="G3" s="46"/>
      <c r="H3" s="46"/>
      <c r="I3" s="46"/>
      <c r="J3" s="46"/>
      <c r="K3" s="47" t="s">
        <v>7</v>
      </c>
    </row>
    <row r="4" spans="1:11" s="4" customFormat="1" ht="19.5" customHeight="1">
      <c r="A4" s="49"/>
      <c r="B4" s="49"/>
      <c r="C4" s="49"/>
      <c r="D4" s="46"/>
      <c r="E4" s="46"/>
      <c r="F4" s="46" t="s">
        <v>39</v>
      </c>
      <c r="G4" s="46" t="s">
        <v>8</v>
      </c>
      <c r="H4" s="46"/>
      <c r="I4" s="46"/>
      <c r="J4" s="46"/>
      <c r="K4" s="47"/>
    </row>
    <row r="5" spans="1:11" s="4" customFormat="1" ht="29.25" customHeight="1">
      <c r="A5" s="49"/>
      <c r="B5" s="49"/>
      <c r="C5" s="49"/>
      <c r="D5" s="46"/>
      <c r="E5" s="46"/>
      <c r="F5" s="46"/>
      <c r="G5" s="46" t="s">
        <v>9</v>
      </c>
      <c r="H5" s="46" t="s">
        <v>10</v>
      </c>
      <c r="I5" s="46" t="s">
        <v>11</v>
      </c>
      <c r="J5" s="48" t="s">
        <v>12</v>
      </c>
      <c r="K5" s="47"/>
    </row>
    <row r="6" spans="1:11" s="4" customFormat="1" ht="19.5" customHeight="1">
      <c r="A6" s="49"/>
      <c r="B6" s="49"/>
      <c r="C6" s="49"/>
      <c r="D6" s="46"/>
      <c r="E6" s="46"/>
      <c r="F6" s="46"/>
      <c r="G6" s="46"/>
      <c r="H6" s="46"/>
      <c r="I6" s="46"/>
      <c r="J6" s="48"/>
      <c r="K6" s="47"/>
    </row>
    <row r="7" spans="1:11" s="4" customFormat="1" ht="19.5" customHeight="1">
      <c r="A7" s="49"/>
      <c r="B7" s="49"/>
      <c r="C7" s="49"/>
      <c r="D7" s="46"/>
      <c r="E7" s="46"/>
      <c r="F7" s="46"/>
      <c r="G7" s="46"/>
      <c r="H7" s="46"/>
      <c r="I7" s="46"/>
      <c r="J7" s="48"/>
      <c r="K7" s="47"/>
    </row>
    <row r="8" spans="1:11" ht="9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3" customHeight="1">
      <c r="A9" s="27">
        <v>1</v>
      </c>
      <c r="B9" s="33">
        <v>600</v>
      </c>
      <c r="C9" s="33">
        <v>60014</v>
      </c>
      <c r="D9" s="34" t="s">
        <v>14</v>
      </c>
      <c r="E9" s="35">
        <f>SUM(F9)</f>
        <v>300000</v>
      </c>
      <c r="F9" s="35">
        <f>SUM(G9+H9+J9+150000)</f>
        <v>300000</v>
      </c>
      <c r="G9" s="35">
        <v>150000</v>
      </c>
      <c r="H9" s="35"/>
      <c r="I9" s="36" t="s">
        <v>48</v>
      </c>
      <c r="J9" s="37"/>
      <c r="K9" s="43" t="s">
        <v>24</v>
      </c>
    </row>
    <row r="10" spans="1:11" ht="33" customHeight="1">
      <c r="A10" s="27">
        <v>2</v>
      </c>
      <c r="B10" s="13">
        <v>600</v>
      </c>
      <c r="C10" s="13">
        <v>60014</v>
      </c>
      <c r="D10" s="14" t="s">
        <v>72</v>
      </c>
      <c r="E10" s="20">
        <f>SUM(F10)</f>
        <v>8000</v>
      </c>
      <c r="F10" s="20">
        <f>SUM(G10+H10+J10)</f>
        <v>8000</v>
      </c>
      <c r="G10" s="20">
        <v>8000</v>
      </c>
      <c r="H10" s="20"/>
      <c r="I10" s="18" t="s">
        <v>15</v>
      </c>
      <c r="J10" s="21"/>
      <c r="K10" s="28" t="s">
        <v>24</v>
      </c>
    </row>
    <row r="11" spans="1:11" ht="32.25" customHeight="1">
      <c r="A11" s="16">
        <v>3</v>
      </c>
      <c r="B11" s="33">
        <v>600</v>
      </c>
      <c r="C11" s="33">
        <v>60014</v>
      </c>
      <c r="D11" s="34" t="s">
        <v>23</v>
      </c>
      <c r="E11" s="35">
        <f>SUM(F11)</f>
        <v>151000</v>
      </c>
      <c r="F11" s="35">
        <f>SUM(G11+H11+J11)</f>
        <v>151000</v>
      </c>
      <c r="G11" s="35">
        <v>151000</v>
      </c>
      <c r="H11" s="35"/>
      <c r="I11" s="36" t="s">
        <v>15</v>
      </c>
      <c r="J11" s="37"/>
      <c r="K11" s="38" t="s">
        <v>13</v>
      </c>
    </row>
    <row r="12" spans="1:11" ht="32.25" customHeight="1">
      <c r="A12" s="27">
        <v>4</v>
      </c>
      <c r="B12" s="13">
        <v>600</v>
      </c>
      <c r="C12" s="13">
        <v>60014</v>
      </c>
      <c r="D12" s="14" t="s">
        <v>25</v>
      </c>
      <c r="E12" s="20">
        <f aca="true" t="shared" si="0" ref="E12:E37">SUM(F12)</f>
        <v>85000</v>
      </c>
      <c r="F12" s="20">
        <f aca="true" t="shared" si="1" ref="F12:F37">SUM(G12+H12+J12)</f>
        <v>85000</v>
      </c>
      <c r="G12" s="20">
        <v>85000</v>
      </c>
      <c r="H12" s="20"/>
      <c r="I12" s="18" t="s">
        <v>15</v>
      </c>
      <c r="J12" s="21"/>
      <c r="K12" s="22" t="s">
        <v>13</v>
      </c>
    </row>
    <row r="13" spans="1:11" ht="33" customHeight="1">
      <c r="A13" s="27">
        <v>5</v>
      </c>
      <c r="B13" s="13">
        <v>600</v>
      </c>
      <c r="C13" s="13">
        <v>60014</v>
      </c>
      <c r="D13" s="14" t="s">
        <v>40</v>
      </c>
      <c r="E13" s="20">
        <f t="shared" si="0"/>
        <v>180000</v>
      </c>
      <c r="F13" s="20">
        <f t="shared" si="1"/>
        <v>180000</v>
      </c>
      <c r="G13" s="20">
        <v>180000</v>
      </c>
      <c r="H13" s="20"/>
      <c r="I13" s="18" t="s">
        <v>15</v>
      </c>
      <c r="J13" s="21"/>
      <c r="K13" s="22" t="s">
        <v>13</v>
      </c>
    </row>
    <row r="14" spans="1:11" ht="32.25" customHeight="1">
      <c r="A14" s="45">
        <v>6</v>
      </c>
      <c r="B14" s="33">
        <v>600</v>
      </c>
      <c r="C14" s="33">
        <v>60014</v>
      </c>
      <c r="D14" s="34" t="s">
        <v>26</v>
      </c>
      <c r="E14" s="35">
        <f t="shared" si="0"/>
        <v>343220</v>
      </c>
      <c r="F14" s="35">
        <f>SUM(G14+H14+J14+153220)</f>
        <v>343220</v>
      </c>
      <c r="G14" s="35">
        <v>190000</v>
      </c>
      <c r="H14" s="35"/>
      <c r="I14" s="36" t="s">
        <v>74</v>
      </c>
      <c r="J14" s="37"/>
      <c r="K14" s="38" t="s">
        <v>13</v>
      </c>
    </row>
    <row r="15" spans="1:11" s="23" customFormat="1" ht="61.5" customHeight="1">
      <c r="A15" s="16">
        <v>7</v>
      </c>
      <c r="B15" s="13">
        <v>600</v>
      </c>
      <c r="C15" s="13">
        <v>60014</v>
      </c>
      <c r="D15" s="29" t="s">
        <v>58</v>
      </c>
      <c r="E15" s="20">
        <f t="shared" si="0"/>
        <v>25000</v>
      </c>
      <c r="F15" s="20">
        <f t="shared" si="1"/>
        <v>25000</v>
      </c>
      <c r="G15" s="20">
        <v>25000</v>
      </c>
      <c r="H15" s="20"/>
      <c r="I15" s="18" t="s">
        <v>15</v>
      </c>
      <c r="J15" s="21"/>
      <c r="K15" s="22" t="s">
        <v>13</v>
      </c>
    </row>
    <row r="16" spans="1:11" ht="48.75" customHeight="1">
      <c r="A16" s="27">
        <v>8</v>
      </c>
      <c r="B16" s="13">
        <v>600</v>
      </c>
      <c r="C16" s="13">
        <v>60014</v>
      </c>
      <c r="D16" s="24" t="s">
        <v>38</v>
      </c>
      <c r="E16" s="20">
        <f t="shared" si="0"/>
        <v>50000</v>
      </c>
      <c r="F16" s="20">
        <f t="shared" si="1"/>
        <v>50000</v>
      </c>
      <c r="G16" s="20">
        <v>50000</v>
      </c>
      <c r="H16" s="20"/>
      <c r="I16" s="18" t="s">
        <v>15</v>
      </c>
      <c r="J16" s="21"/>
      <c r="K16" s="22" t="s">
        <v>13</v>
      </c>
    </row>
    <row r="17" spans="1:11" ht="33" customHeight="1">
      <c r="A17" s="45">
        <v>9</v>
      </c>
      <c r="B17" s="33">
        <v>600</v>
      </c>
      <c r="C17" s="33">
        <v>60014</v>
      </c>
      <c r="D17" s="44" t="s">
        <v>43</v>
      </c>
      <c r="E17" s="40">
        <f t="shared" si="0"/>
        <v>210000</v>
      </c>
      <c r="F17" s="40">
        <f>SUM(G17+H17+J17+65000)</f>
        <v>210000</v>
      </c>
      <c r="G17" s="40">
        <v>145000</v>
      </c>
      <c r="H17" s="40"/>
      <c r="I17" s="41" t="s">
        <v>59</v>
      </c>
      <c r="J17" s="39"/>
      <c r="K17" s="33" t="s">
        <v>13</v>
      </c>
    </row>
    <row r="18" spans="1:11" ht="32.25" customHeight="1">
      <c r="A18" s="16">
        <v>10</v>
      </c>
      <c r="B18" s="13">
        <v>600</v>
      </c>
      <c r="C18" s="13">
        <v>60014</v>
      </c>
      <c r="D18" s="25" t="s">
        <v>44</v>
      </c>
      <c r="E18" s="17">
        <f t="shared" si="0"/>
        <v>55000</v>
      </c>
      <c r="F18" s="17">
        <f t="shared" si="1"/>
        <v>55000</v>
      </c>
      <c r="G18" s="17">
        <v>55000</v>
      </c>
      <c r="H18" s="17"/>
      <c r="I18" s="19" t="s">
        <v>15</v>
      </c>
      <c r="J18" s="15"/>
      <c r="K18" s="13" t="s">
        <v>13</v>
      </c>
    </row>
    <row r="19" spans="1:11" ht="33.75" customHeight="1">
      <c r="A19" s="27">
        <v>11</v>
      </c>
      <c r="B19" s="13">
        <v>600</v>
      </c>
      <c r="C19" s="13">
        <v>60014</v>
      </c>
      <c r="D19" s="25" t="s">
        <v>45</v>
      </c>
      <c r="E19" s="17">
        <f t="shared" si="0"/>
        <v>10000</v>
      </c>
      <c r="F19" s="17">
        <f t="shared" si="1"/>
        <v>10000</v>
      </c>
      <c r="G19" s="17">
        <v>10000</v>
      </c>
      <c r="H19" s="17"/>
      <c r="I19" s="19" t="s">
        <v>15</v>
      </c>
      <c r="J19" s="15"/>
      <c r="K19" s="13" t="s">
        <v>13</v>
      </c>
    </row>
    <row r="20" spans="1:11" ht="33" customHeight="1">
      <c r="A20" s="27">
        <v>12</v>
      </c>
      <c r="B20" s="13">
        <v>600</v>
      </c>
      <c r="C20" s="13">
        <v>60014</v>
      </c>
      <c r="D20" s="25" t="s">
        <v>46</v>
      </c>
      <c r="E20" s="17">
        <f t="shared" si="0"/>
        <v>137000</v>
      </c>
      <c r="F20" s="17">
        <f t="shared" si="1"/>
        <v>137000</v>
      </c>
      <c r="G20" s="17">
        <v>137000</v>
      </c>
      <c r="H20" s="17"/>
      <c r="I20" s="19" t="s">
        <v>15</v>
      </c>
      <c r="J20" s="15"/>
      <c r="K20" s="13" t="s">
        <v>13</v>
      </c>
    </row>
    <row r="21" spans="1:11" ht="32.25" customHeight="1">
      <c r="A21" s="27">
        <v>13</v>
      </c>
      <c r="B21" s="13">
        <v>600</v>
      </c>
      <c r="C21" s="13">
        <v>60014</v>
      </c>
      <c r="D21" s="25" t="s">
        <v>57</v>
      </c>
      <c r="E21" s="17">
        <f t="shared" si="0"/>
        <v>25500</v>
      </c>
      <c r="F21" s="17">
        <f t="shared" si="1"/>
        <v>25500</v>
      </c>
      <c r="G21" s="17">
        <v>25500</v>
      </c>
      <c r="H21" s="17"/>
      <c r="I21" s="19" t="s">
        <v>15</v>
      </c>
      <c r="J21" s="15"/>
      <c r="K21" s="13" t="s">
        <v>13</v>
      </c>
    </row>
    <row r="22" spans="1:11" ht="33.75" customHeight="1">
      <c r="A22" s="16">
        <v>14</v>
      </c>
      <c r="B22" s="13">
        <v>600</v>
      </c>
      <c r="C22" s="13">
        <v>60014</v>
      </c>
      <c r="D22" s="25" t="s">
        <v>60</v>
      </c>
      <c r="E22" s="17">
        <f>SUM(F22)</f>
        <v>2772000</v>
      </c>
      <c r="F22" s="17">
        <f>SUM(G22+H22)</f>
        <v>2772000</v>
      </c>
      <c r="G22" s="17">
        <v>122000</v>
      </c>
      <c r="H22" s="17">
        <v>2650000</v>
      </c>
      <c r="I22" s="19" t="s">
        <v>15</v>
      </c>
      <c r="J22" s="15"/>
      <c r="K22" s="13" t="s">
        <v>13</v>
      </c>
    </row>
    <row r="23" spans="1:11" ht="37.5" customHeight="1">
      <c r="A23" s="27">
        <v>15</v>
      </c>
      <c r="B23" s="13">
        <v>600</v>
      </c>
      <c r="C23" s="13">
        <v>60014</v>
      </c>
      <c r="D23" s="25" t="s">
        <v>61</v>
      </c>
      <c r="E23" s="17">
        <f>SUM(F23)</f>
        <v>100000</v>
      </c>
      <c r="F23" s="17">
        <f>SUM(G23+H23)</f>
        <v>100000</v>
      </c>
      <c r="G23" s="17">
        <v>100000</v>
      </c>
      <c r="H23" s="17"/>
      <c r="I23" s="19" t="s">
        <v>15</v>
      </c>
      <c r="J23" s="15"/>
      <c r="K23" s="13" t="s">
        <v>13</v>
      </c>
    </row>
    <row r="24" spans="1:11" ht="37.5" customHeight="1">
      <c r="A24" s="27">
        <v>16</v>
      </c>
      <c r="B24" s="13">
        <v>600</v>
      </c>
      <c r="C24" s="13">
        <v>60014</v>
      </c>
      <c r="D24" s="31" t="s">
        <v>71</v>
      </c>
      <c r="E24" s="17">
        <f>SUM(F24)</f>
        <v>100000</v>
      </c>
      <c r="F24" s="17">
        <f>SUM(G24+H24)</f>
        <v>100000</v>
      </c>
      <c r="G24" s="17">
        <v>100000</v>
      </c>
      <c r="H24" s="17"/>
      <c r="I24" s="19" t="s">
        <v>15</v>
      </c>
      <c r="J24" s="15"/>
      <c r="K24" s="13" t="s">
        <v>13</v>
      </c>
    </row>
    <row r="25" spans="1:11" ht="29.25" customHeight="1">
      <c r="A25" s="16">
        <v>17</v>
      </c>
      <c r="B25" s="13">
        <v>700</v>
      </c>
      <c r="C25" s="13">
        <v>70095</v>
      </c>
      <c r="D25" s="25" t="s">
        <v>55</v>
      </c>
      <c r="E25" s="17">
        <f t="shared" si="0"/>
        <v>10000</v>
      </c>
      <c r="F25" s="17">
        <f>SUM(G25+H25+J25)</f>
        <v>10000</v>
      </c>
      <c r="G25" s="17">
        <v>10000</v>
      </c>
      <c r="H25" s="17"/>
      <c r="I25" s="19" t="s">
        <v>15</v>
      </c>
      <c r="J25" s="15"/>
      <c r="K25" s="13" t="s">
        <v>13</v>
      </c>
    </row>
    <row r="26" spans="1:11" ht="29.25" customHeight="1">
      <c r="A26" s="27">
        <v>18</v>
      </c>
      <c r="B26" s="13">
        <v>750</v>
      </c>
      <c r="C26" s="13">
        <v>75020</v>
      </c>
      <c r="D26" s="14" t="s">
        <v>27</v>
      </c>
      <c r="E26" s="20">
        <f t="shared" si="0"/>
        <v>288400</v>
      </c>
      <c r="F26" s="20">
        <f t="shared" si="1"/>
        <v>288400</v>
      </c>
      <c r="G26" s="20">
        <v>288400</v>
      </c>
      <c r="H26" s="20"/>
      <c r="I26" s="18" t="s">
        <v>15</v>
      </c>
      <c r="J26" s="21"/>
      <c r="K26" s="22" t="s">
        <v>13</v>
      </c>
    </row>
    <row r="27" spans="1:11" s="4" customFormat="1" ht="19.5" customHeight="1">
      <c r="A27" s="49" t="s">
        <v>1</v>
      </c>
      <c r="B27" s="49" t="s">
        <v>2</v>
      </c>
      <c r="C27" s="49" t="s">
        <v>3</v>
      </c>
      <c r="D27" s="46" t="s">
        <v>4</v>
      </c>
      <c r="E27" s="46" t="s">
        <v>5</v>
      </c>
      <c r="F27" s="46" t="s">
        <v>6</v>
      </c>
      <c r="G27" s="46"/>
      <c r="H27" s="46"/>
      <c r="I27" s="46"/>
      <c r="J27" s="46"/>
      <c r="K27" s="47" t="s">
        <v>7</v>
      </c>
    </row>
    <row r="28" spans="1:11" s="4" customFormat="1" ht="19.5" customHeight="1">
      <c r="A28" s="49"/>
      <c r="B28" s="49"/>
      <c r="C28" s="49"/>
      <c r="D28" s="46"/>
      <c r="E28" s="46"/>
      <c r="F28" s="46" t="s">
        <v>39</v>
      </c>
      <c r="G28" s="46" t="s">
        <v>8</v>
      </c>
      <c r="H28" s="46"/>
      <c r="I28" s="46"/>
      <c r="J28" s="46"/>
      <c r="K28" s="47"/>
    </row>
    <row r="29" spans="1:11" s="4" customFormat="1" ht="29.25" customHeight="1">
      <c r="A29" s="49"/>
      <c r="B29" s="49"/>
      <c r="C29" s="49"/>
      <c r="D29" s="46"/>
      <c r="E29" s="46"/>
      <c r="F29" s="46"/>
      <c r="G29" s="46" t="s">
        <v>9</v>
      </c>
      <c r="H29" s="46" t="s">
        <v>10</v>
      </c>
      <c r="I29" s="46" t="s">
        <v>11</v>
      </c>
      <c r="J29" s="48" t="s">
        <v>12</v>
      </c>
      <c r="K29" s="47"/>
    </row>
    <row r="30" spans="1:11" s="4" customFormat="1" ht="19.5" customHeight="1">
      <c r="A30" s="49"/>
      <c r="B30" s="49"/>
      <c r="C30" s="49"/>
      <c r="D30" s="46"/>
      <c r="E30" s="46"/>
      <c r="F30" s="46"/>
      <c r="G30" s="46"/>
      <c r="H30" s="46"/>
      <c r="I30" s="46"/>
      <c r="J30" s="48"/>
      <c r="K30" s="47"/>
    </row>
    <row r="31" spans="1:11" s="4" customFormat="1" ht="19.5" customHeight="1">
      <c r="A31" s="49"/>
      <c r="B31" s="49"/>
      <c r="C31" s="49"/>
      <c r="D31" s="46"/>
      <c r="E31" s="46"/>
      <c r="F31" s="46"/>
      <c r="G31" s="46"/>
      <c r="H31" s="46"/>
      <c r="I31" s="46"/>
      <c r="J31" s="48"/>
      <c r="K31" s="47"/>
    </row>
    <row r="32" spans="1:11" ht="9" customHeight="1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5">
        <v>7</v>
      </c>
      <c r="H32" s="5">
        <v>8</v>
      </c>
      <c r="I32" s="5">
        <v>9</v>
      </c>
      <c r="J32" s="5">
        <v>10</v>
      </c>
      <c r="K32" s="5">
        <v>11</v>
      </c>
    </row>
    <row r="33" spans="1:11" ht="32.25" customHeight="1">
      <c r="A33" s="27">
        <v>19</v>
      </c>
      <c r="B33" s="13">
        <v>750</v>
      </c>
      <c r="C33" s="13">
        <v>75020</v>
      </c>
      <c r="D33" s="14" t="s">
        <v>28</v>
      </c>
      <c r="E33" s="20">
        <f t="shared" si="0"/>
        <v>120000</v>
      </c>
      <c r="F33" s="20">
        <f t="shared" si="1"/>
        <v>120000</v>
      </c>
      <c r="G33" s="20">
        <v>120000</v>
      </c>
      <c r="H33" s="20"/>
      <c r="I33" s="18" t="s">
        <v>15</v>
      </c>
      <c r="J33" s="21"/>
      <c r="K33" s="22" t="s">
        <v>13</v>
      </c>
    </row>
    <row r="34" spans="1:11" ht="27" customHeight="1">
      <c r="A34" s="16">
        <v>20</v>
      </c>
      <c r="B34" s="13">
        <v>750</v>
      </c>
      <c r="C34" s="13">
        <v>75020</v>
      </c>
      <c r="D34" s="14" t="s">
        <v>47</v>
      </c>
      <c r="E34" s="20">
        <f t="shared" si="0"/>
        <v>60000</v>
      </c>
      <c r="F34" s="20">
        <f t="shared" si="1"/>
        <v>60000</v>
      </c>
      <c r="G34" s="20">
        <v>60000</v>
      </c>
      <c r="H34" s="20"/>
      <c r="I34" s="18" t="s">
        <v>15</v>
      </c>
      <c r="J34" s="21"/>
      <c r="K34" s="22" t="s">
        <v>13</v>
      </c>
    </row>
    <row r="35" spans="1:11" ht="45" customHeight="1">
      <c r="A35" s="27">
        <v>21</v>
      </c>
      <c r="B35" s="13">
        <v>754</v>
      </c>
      <c r="C35" s="13">
        <v>75404</v>
      </c>
      <c r="D35" s="14" t="s">
        <v>62</v>
      </c>
      <c r="E35" s="20">
        <f t="shared" si="0"/>
        <v>62000</v>
      </c>
      <c r="F35" s="20">
        <f t="shared" si="1"/>
        <v>62000</v>
      </c>
      <c r="G35" s="20">
        <v>62000</v>
      </c>
      <c r="H35" s="20"/>
      <c r="I35" s="18" t="s">
        <v>15</v>
      </c>
      <c r="J35" s="21"/>
      <c r="K35" s="22" t="s">
        <v>13</v>
      </c>
    </row>
    <row r="36" spans="1:11" ht="27.75" customHeight="1">
      <c r="A36" s="27">
        <v>22</v>
      </c>
      <c r="B36" s="15">
        <v>754</v>
      </c>
      <c r="C36" s="13">
        <v>75411</v>
      </c>
      <c r="D36" s="14" t="s">
        <v>54</v>
      </c>
      <c r="E36" s="20">
        <f t="shared" si="0"/>
        <v>22000</v>
      </c>
      <c r="F36" s="20">
        <f t="shared" si="1"/>
        <v>22000</v>
      </c>
      <c r="G36" s="20">
        <v>22000</v>
      </c>
      <c r="H36" s="20"/>
      <c r="I36" s="18" t="s">
        <v>15</v>
      </c>
      <c r="J36" s="21"/>
      <c r="K36" s="22" t="s">
        <v>13</v>
      </c>
    </row>
    <row r="37" spans="1:11" ht="27" customHeight="1">
      <c r="A37" s="16">
        <v>23</v>
      </c>
      <c r="B37" s="15">
        <v>754</v>
      </c>
      <c r="C37" s="13">
        <v>75411</v>
      </c>
      <c r="D37" s="14" t="s">
        <v>63</v>
      </c>
      <c r="E37" s="20">
        <f t="shared" si="0"/>
        <v>6700</v>
      </c>
      <c r="F37" s="20">
        <f t="shared" si="1"/>
        <v>6700</v>
      </c>
      <c r="G37" s="20">
        <v>6700</v>
      </c>
      <c r="H37" s="20"/>
      <c r="I37" s="18" t="s">
        <v>15</v>
      </c>
      <c r="J37" s="21"/>
      <c r="K37" s="22" t="s">
        <v>13</v>
      </c>
    </row>
    <row r="38" spans="1:11" ht="43.5" customHeight="1">
      <c r="A38" s="45">
        <v>24</v>
      </c>
      <c r="B38" s="39">
        <v>754</v>
      </c>
      <c r="C38" s="33">
        <v>75411</v>
      </c>
      <c r="D38" s="34" t="s">
        <v>69</v>
      </c>
      <c r="E38" s="40">
        <f aca="true" t="shared" si="2" ref="E38:E45">SUM(F38)</f>
        <v>120000</v>
      </c>
      <c r="F38" s="40">
        <v>120000</v>
      </c>
      <c r="G38" s="40"/>
      <c r="H38" s="40"/>
      <c r="I38" s="41" t="s">
        <v>79</v>
      </c>
      <c r="J38" s="39"/>
      <c r="K38" s="33" t="s">
        <v>13</v>
      </c>
    </row>
    <row r="39" spans="1:11" ht="43.5" customHeight="1">
      <c r="A39" s="45">
        <v>25</v>
      </c>
      <c r="B39" s="39">
        <v>754</v>
      </c>
      <c r="C39" s="33">
        <v>75411</v>
      </c>
      <c r="D39" s="34" t="s">
        <v>75</v>
      </c>
      <c r="E39" s="40">
        <f t="shared" si="2"/>
        <v>76000</v>
      </c>
      <c r="F39" s="40">
        <v>76000</v>
      </c>
      <c r="G39" s="40"/>
      <c r="H39" s="40"/>
      <c r="I39" s="36" t="s">
        <v>80</v>
      </c>
      <c r="J39" s="39"/>
      <c r="K39" s="33" t="s">
        <v>13</v>
      </c>
    </row>
    <row r="40" spans="1:11" ht="21" customHeight="1">
      <c r="A40" s="16">
        <v>26</v>
      </c>
      <c r="B40" s="15">
        <v>754</v>
      </c>
      <c r="C40" s="13">
        <v>75411</v>
      </c>
      <c r="D40" s="14" t="s">
        <v>76</v>
      </c>
      <c r="E40" s="17">
        <f t="shared" si="2"/>
        <v>24000</v>
      </c>
      <c r="F40" s="17">
        <v>24000</v>
      </c>
      <c r="G40" s="17"/>
      <c r="H40" s="17"/>
      <c r="I40" s="18" t="s">
        <v>77</v>
      </c>
      <c r="J40" s="15"/>
      <c r="K40" s="13" t="s">
        <v>13</v>
      </c>
    </row>
    <row r="41" spans="1:11" ht="26.25" customHeight="1">
      <c r="A41" s="27">
        <v>27</v>
      </c>
      <c r="B41" s="15">
        <v>754</v>
      </c>
      <c r="C41" s="13">
        <v>75478</v>
      </c>
      <c r="D41" s="14" t="s">
        <v>64</v>
      </c>
      <c r="E41" s="17">
        <f t="shared" si="2"/>
        <v>5500</v>
      </c>
      <c r="F41" s="17">
        <v>5500</v>
      </c>
      <c r="G41" s="17"/>
      <c r="H41" s="17"/>
      <c r="I41" s="19" t="s">
        <v>65</v>
      </c>
      <c r="J41" s="15"/>
      <c r="K41" s="13" t="s">
        <v>13</v>
      </c>
    </row>
    <row r="42" spans="1:11" ht="24.75" customHeight="1">
      <c r="A42" s="45">
        <v>28</v>
      </c>
      <c r="B42" s="33">
        <v>801</v>
      </c>
      <c r="C42" s="33">
        <v>80102</v>
      </c>
      <c r="D42" s="34" t="s">
        <v>29</v>
      </c>
      <c r="E42" s="35">
        <f t="shared" si="2"/>
        <v>505000</v>
      </c>
      <c r="F42" s="35">
        <f>SUM(G42+H42+J42)</f>
        <v>505000</v>
      </c>
      <c r="G42" s="35">
        <v>505000</v>
      </c>
      <c r="H42" s="35"/>
      <c r="I42" s="36" t="s">
        <v>15</v>
      </c>
      <c r="J42" s="37"/>
      <c r="K42" s="38" t="s">
        <v>13</v>
      </c>
    </row>
    <row r="43" spans="1:11" ht="26.25" customHeight="1">
      <c r="A43" s="16">
        <v>29</v>
      </c>
      <c r="B43" s="13">
        <v>801</v>
      </c>
      <c r="C43" s="13">
        <v>80102</v>
      </c>
      <c r="D43" s="14" t="s">
        <v>30</v>
      </c>
      <c r="E43" s="20">
        <f t="shared" si="2"/>
        <v>4800</v>
      </c>
      <c r="F43" s="20">
        <f>SUM(G43+H43+J43)</f>
        <v>4800</v>
      </c>
      <c r="G43" s="20">
        <v>4800</v>
      </c>
      <c r="H43" s="20"/>
      <c r="I43" s="18" t="s">
        <v>15</v>
      </c>
      <c r="J43" s="21"/>
      <c r="K43" s="22" t="s">
        <v>13</v>
      </c>
    </row>
    <row r="44" spans="1:11" ht="33" customHeight="1">
      <c r="A44" s="27">
        <v>30</v>
      </c>
      <c r="B44" s="13">
        <v>801</v>
      </c>
      <c r="C44" s="13">
        <v>80120</v>
      </c>
      <c r="D44" s="14" t="s">
        <v>31</v>
      </c>
      <c r="E44" s="20">
        <f t="shared" si="2"/>
        <v>5300</v>
      </c>
      <c r="F44" s="20">
        <f>SUM(G44+H44+J44)</f>
        <v>5300</v>
      </c>
      <c r="G44" s="20">
        <v>5300</v>
      </c>
      <c r="H44" s="20"/>
      <c r="I44" s="18" t="s">
        <v>15</v>
      </c>
      <c r="J44" s="21"/>
      <c r="K44" s="22" t="s">
        <v>13</v>
      </c>
    </row>
    <row r="45" spans="1:11" ht="76.5" customHeight="1">
      <c r="A45" s="27">
        <v>31</v>
      </c>
      <c r="B45" s="15">
        <v>801</v>
      </c>
      <c r="C45" s="13">
        <v>80130</v>
      </c>
      <c r="D45" s="14" t="s">
        <v>68</v>
      </c>
      <c r="E45" s="20">
        <f t="shared" si="2"/>
        <v>1036156</v>
      </c>
      <c r="F45" s="20">
        <f>SUM(G45+H45+J45)</f>
        <v>1036156</v>
      </c>
      <c r="G45" s="20">
        <v>1036156</v>
      </c>
      <c r="H45" s="20"/>
      <c r="I45" s="18" t="s">
        <v>15</v>
      </c>
      <c r="J45" s="21"/>
      <c r="K45" s="22" t="s">
        <v>13</v>
      </c>
    </row>
    <row r="46" spans="1:11" ht="27" customHeight="1">
      <c r="A46" s="16">
        <v>32</v>
      </c>
      <c r="B46" s="30">
        <v>801</v>
      </c>
      <c r="C46" s="30">
        <v>80130</v>
      </c>
      <c r="D46" s="26" t="s">
        <v>50</v>
      </c>
      <c r="E46" s="20">
        <f aca="true" t="shared" si="3" ref="E46:E66">SUM(F46)</f>
        <v>121000</v>
      </c>
      <c r="F46" s="20">
        <f aca="true" t="shared" si="4" ref="F46:F64">SUM(G46+H46+J46)</f>
        <v>121000</v>
      </c>
      <c r="G46" s="20">
        <v>121000</v>
      </c>
      <c r="H46" s="30"/>
      <c r="I46" s="18" t="s">
        <v>15</v>
      </c>
      <c r="J46" s="30"/>
      <c r="K46" s="22" t="s">
        <v>13</v>
      </c>
    </row>
    <row r="47" spans="1:11" ht="33" customHeight="1">
      <c r="A47" s="27">
        <v>33</v>
      </c>
      <c r="B47" s="30">
        <v>801</v>
      </c>
      <c r="C47" s="30">
        <v>80130</v>
      </c>
      <c r="D47" s="26" t="s">
        <v>70</v>
      </c>
      <c r="E47" s="20">
        <f t="shared" si="3"/>
        <v>130000</v>
      </c>
      <c r="F47" s="20">
        <f t="shared" si="4"/>
        <v>130000</v>
      </c>
      <c r="G47" s="20">
        <v>130000</v>
      </c>
      <c r="H47" s="30"/>
      <c r="I47" s="18" t="s">
        <v>15</v>
      </c>
      <c r="J47" s="30"/>
      <c r="K47" s="22" t="s">
        <v>13</v>
      </c>
    </row>
    <row r="48" spans="1:11" ht="32.25" customHeight="1">
      <c r="A48" s="27">
        <v>34</v>
      </c>
      <c r="B48" s="22">
        <v>852</v>
      </c>
      <c r="C48" s="22">
        <v>85201</v>
      </c>
      <c r="D48" s="26" t="s">
        <v>73</v>
      </c>
      <c r="E48" s="20">
        <f t="shared" si="3"/>
        <v>430000</v>
      </c>
      <c r="F48" s="20">
        <f t="shared" si="4"/>
        <v>430000</v>
      </c>
      <c r="G48" s="20">
        <v>430000</v>
      </c>
      <c r="H48" s="20"/>
      <c r="I48" s="18" t="s">
        <v>15</v>
      </c>
      <c r="J48" s="21"/>
      <c r="K48" s="22" t="s">
        <v>13</v>
      </c>
    </row>
    <row r="49" spans="1:11" ht="31.5" customHeight="1">
      <c r="A49" s="16">
        <v>35</v>
      </c>
      <c r="B49" s="22">
        <v>852</v>
      </c>
      <c r="C49" s="22">
        <v>85201</v>
      </c>
      <c r="D49" s="26" t="s">
        <v>52</v>
      </c>
      <c r="E49" s="20">
        <f t="shared" si="3"/>
        <v>1250</v>
      </c>
      <c r="F49" s="20">
        <f t="shared" si="4"/>
        <v>1250</v>
      </c>
      <c r="G49" s="20">
        <v>1250</v>
      </c>
      <c r="H49" s="20"/>
      <c r="I49" s="18" t="s">
        <v>15</v>
      </c>
      <c r="J49" s="21"/>
      <c r="K49" s="22" t="s">
        <v>13</v>
      </c>
    </row>
    <row r="50" spans="1:11" ht="44.25" customHeight="1">
      <c r="A50" s="27">
        <v>36</v>
      </c>
      <c r="B50" s="38">
        <v>852</v>
      </c>
      <c r="C50" s="38">
        <v>85202</v>
      </c>
      <c r="D50" s="42" t="s">
        <v>32</v>
      </c>
      <c r="E50" s="35">
        <f t="shared" si="3"/>
        <v>155000</v>
      </c>
      <c r="F50" s="35">
        <f t="shared" si="4"/>
        <v>155000</v>
      </c>
      <c r="G50" s="35">
        <v>155000</v>
      </c>
      <c r="H50" s="35"/>
      <c r="I50" s="36" t="s">
        <v>15</v>
      </c>
      <c r="J50" s="37"/>
      <c r="K50" s="38" t="s">
        <v>13</v>
      </c>
    </row>
    <row r="51" spans="1:11" ht="26.25" customHeight="1">
      <c r="A51" s="27">
        <v>37</v>
      </c>
      <c r="B51" s="22">
        <v>852</v>
      </c>
      <c r="C51" s="22">
        <v>85202</v>
      </c>
      <c r="D51" s="26" t="s">
        <v>66</v>
      </c>
      <c r="E51" s="20">
        <f t="shared" si="3"/>
        <v>44600</v>
      </c>
      <c r="F51" s="20">
        <f t="shared" si="4"/>
        <v>44600</v>
      </c>
      <c r="G51" s="20">
        <v>44600</v>
      </c>
      <c r="H51" s="20"/>
      <c r="I51" s="18" t="s">
        <v>15</v>
      </c>
      <c r="J51" s="21"/>
      <c r="K51" s="22" t="s">
        <v>13</v>
      </c>
    </row>
    <row r="52" spans="1:11" ht="33" customHeight="1">
      <c r="A52" s="16">
        <v>38</v>
      </c>
      <c r="B52" s="22">
        <v>852</v>
      </c>
      <c r="C52" s="22">
        <v>85202</v>
      </c>
      <c r="D52" s="26" t="s">
        <v>67</v>
      </c>
      <c r="E52" s="20">
        <f t="shared" si="3"/>
        <v>31628</v>
      </c>
      <c r="F52" s="20">
        <f t="shared" si="4"/>
        <v>31628</v>
      </c>
      <c r="G52" s="20">
        <v>31628</v>
      </c>
      <c r="H52" s="20"/>
      <c r="I52" s="18" t="s">
        <v>15</v>
      </c>
      <c r="J52" s="21"/>
      <c r="K52" s="22" t="s">
        <v>13</v>
      </c>
    </row>
    <row r="53" spans="1:11" s="4" customFormat="1" ht="19.5" customHeight="1">
      <c r="A53" s="49" t="s">
        <v>1</v>
      </c>
      <c r="B53" s="49" t="s">
        <v>2</v>
      </c>
      <c r="C53" s="49" t="s">
        <v>3</v>
      </c>
      <c r="D53" s="46" t="s">
        <v>4</v>
      </c>
      <c r="E53" s="46" t="s">
        <v>5</v>
      </c>
      <c r="F53" s="46" t="s">
        <v>6</v>
      </c>
      <c r="G53" s="46"/>
      <c r="H53" s="46"/>
      <c r="I53" s="46"/>
      <c r="J53" s="46"/>
      <c r="K53" s="47" t="s">
        <v>7</v>
      </c>
    </row>
    <row r="54" spans="1:11" s="4" customFormat="1" ht="19.5" customHeight="1">
      <c r="A54" s="49"/>
      <c r="B54" s="49"/>
      <c r="C54" s="49"/>
      <c r="D54" s="46"/>
      <c r="E54" s="46"/>
      <c r="F54" s="46" t="s">
        <v>39</v>
      </c>
      <c r="G54" s="46" t="s">
        <v>8</v>
      </c>
      <c r="H54" s="46"/>
      <c r="I54" s="46"/>
      <c r="J54" s="46"/>
      <c r="K54" s="47"/>
    </row>
    <row r="55" spans="1:11" s="4" customFormat="1" ht="29.25" customHeight="1">
      <c r="A55" s="49"/>
      <c r="B55" s="49"/>
      <c r="C55" s="49"/>
      <c r="D55" s="46"/>
      <c r="E55" s="46"/>
      <c r="F55" s="46"/>
      <c r="G55" s="46" t="s">
        <v>9</v>
      </c>
      <c r="H55" s="46" t="s">
        <v>10</v>
      </c>
      <c r="I55" s="46" t="s">
        <v>11</v>
      </c>
      <c r="J55" s="48" t="s">
        <v>12</v>
      </c>
      <c r="K55" s="47"/>
    </row>
    <row r="56" spans="1:11" s="4" customFormat="1" ht="19.5" customHeight="1">
      <c r="A56" s="49"/>
      <c r="B56" s="49"/>
      <c r="C56" s="49"/>
      <c r="D56" s="46"/>
      <c r="E56" s="46"/>
      <c r="F56" s="46"/>
      <c r="G56" s="46"/>
      <c r="H56" s="46"/>
      <c r="I56" s="46"/>
      <c r="J56" s="48"/>
      <c r="K56" s="47"/>
    </row>
    <row r="57" spans="1:11" s="4" customFormat="1" ht="19.5" customHeight="1">
      <c r="A57" s="49"/>
      <c r="B57" s="49"/>
      <c r="C57" s="49"/>
      <c r="D57" s="46"/>
      <c r="E57" s="46"/>
      <c r="F57" s="46"/>
      <c r="G57" s="46"/>
      <c r="H57" s="46"/>
      <c r="I57" s="46"/>
      <c r="J57" s="48"/>
      <c r="K57" s="47"/>
    </row>
    <row r="58" spans="1:11" ht="9" customHeight="1">
      <c r="A58" s="5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  <c r="I58" s="5">
        <v>9</v>
      </c>
      <c r="J58" s="5">
        <v>10</v>
      </c>
      <c r="K58" s="5">
        <v>11</v>
      </c>
    </row>
    <row r="59" spans="1:11" ht="33" customHeight="1">
      <c r="A59" s="32">
        <v>39</v>
      </c>
      <c r="B59" s="6">
        <v>852</v>
      </c>
      <c r="C59" s="6">
        <v>85218</v>
      </c>
      <c r="D59" s="26" t="s">
        <v>53</v>
      </c>
      <c r="E59" s="7">
        <f t="shared" si="3"/>
        <v>20311</v>
      </c>
      <c r="F59" s="7">
        <f t="shared" si="4"/>
        <v>20311</v>
      </c>
      <c r="G59" s="7">
        <v>2133</v>
      </c>
      <c r="H59" s="7"/>
      <c r="I59" s="18" t="s">
        <v>15</v>
      </c>
      <c r="J59" s="8">
        <v>18178</v>
      </c>
      <c r="K59" s="6" t="s">
        <v>13</v>
      </c>
    </row>
    <row r="60" spans="1:11" ht="33" customHeight="1">
      <c r="A60" s="10">
        <v>40</v>
      </c>
      <c r="B60" s="38">
        <v>852</v>
      </c>
      <c r="C60" s="38">
        <v>85218</v>
      </c>
      <c r="D60" s="42" t="s">
        <v>78</v>
      </c>
      <c r="E60" s="35">
        <f t="shared" si="3"/>
        <v>5600</v>
      </c>
      <c r="F60" s="35">
        <f t="shared" si="4"/>
        <v>5600</v>
      </c>
      <c r="G60" s="35">
        <v>5600</v>
      </c>
      <c r="H60" s="35"/>
      <c r="I60" s="36" t="s">
        <v>15</v>
      </c>
      <c r="J60" s="37"/>
      <c r="K60" s="38"/>
    </row>
    <row r="61" spans="1:11" ht="33" customHeight="1">
      <c r="A61" s="32">
        <v>41</v>
      </c>
      <c r="B61" s="6">
        <v>853</v>
      </c>
      <c r="C61" s="6">
        <v>85333</v>
      </c>
      <c r="D61" s="26" t="s">
        <v>33</v>
      </c>
      <c r="E61" s="7">
        <f>SUM(F61)</f>
        <v>45000</v>
      </c>
      <c r="F61" s="7">
        <f>SUM(G61+H61+J61)</f>
        <v>45000</v>
      </c>
      <c r="G61" s="7">
        <v>45000</v>
      </c>
      <c r="H61" s="7"/>
      <c r="I61" s="18" t="s">
        <v>15</v>
      </c>
      <c r="J61" s="8"/>
      <c r="K61" s="6" t="s">
        <v>34</v>
      </c>
    </row>
    <row r="62" spans="1:11" ht="46.5" customHeight="1">
      <c r="A62" s="32">
        <v>42</v>
      </c>
      <c r="B62" s="38">
        <v>854</v>
      </c>
      <c r="C62" s="38">
        <v>85406</v>
      </c>
      <c r="D62" s="42" t="s">
        <v>49</v>
      </c>
      <c r="E62" s="35">
        <f>SUM(F62)</f>
        <v>205000</v>
      </c>
      <c r="F62" s="35">
        <f>SUM(G62+H62+J62)</f>
        <v>205000</v>
      </c>
      <c r="G62" s="35">
        <v>205000</v>
      </c>
      <c r="H62" s="35"/>
      <c r="I62" s="36" t="s">
        <v>15</v>
      </c>
      <c r="J62" s="37"/>
      <c r="K62" s="38" t="s">
        <v>13</v>
      </c>
    </row>
    <row r="63" spans="1:11" ht="32.25" customHeight="1">
      <c r="A63" s="10">
        <v>43</v>
      </c>
      <c r="B63" s="38">
        <v>854</v>
      </c>
      <c r="C63" s="38">
        <v>85419</v>
      </c>
      <c r="D63" s="42" t="s">
        <v>51</v>
      </c>
      <c r="E63" s="35">
        <f>SUM(F63)</f>
        <v>115000</v>
      </c>
      <c r="F63" s="35">
        <f>SUM(G63+H63+J63)</f>
        <v>115000</v>
      </c>
      <c r="G63" s="35">
        <v>115000</v>
      </c>
      <c r="H63" s="35"/>
      <c r="I63" s="36" t="s">
        <v>15</v>
      </c>
      <c r="J63" s="37"/>
      <c r="K63" s="38" t="s">
        <v>13</v>
      </c>
    </row>
    <row r="64" spans="1:11" ht="33.75">
      <c r="A64" s="32">
        <v>44</v>
      </c>
      <c r="B64" s="38">
        <v>921</v>
      </c>
      <c r="C64" s="38">
        <v>92119</v>
      </c>
      <c r="D64" s="42" t="s">
        <v>35</v>
      </c>
      <c r="E64" s="35">
        <f t="shared" si="3"/>
        <v>680000</v>
      </c>
      <c r="F64" s="35">
        <f t="shared" si="4"/>
        <v>680000</v>
      </c>
      <c r="G64" s="35">
        <v>680000</v>
      </c>
      <c r="H64" s="35"/>
      <c r="I64" s="36" t="s">
        <v>15</v>
      </c>
      <c r="J64" s="37"/>
      <c r="K64" s="38" t="s">
        <v>13</v>
      </c>
    </row>
    <row r="65" spans="1:11" ht="33">
      <c r="A65" s="32">
        <v>45</v>
      </c>
      <c r="B65" s="6">
        <v>926</v>
      </c>
      <c r="C65" s="6">
        <v>92601</v>
      </c>
      <c r="D65" s="26" t="s">
        <v>41</v>
      </c>
      <c r="E65" s="7">
        <f t="shared" si="3"/>
        <v>458000</v>
      </c>
      <c r="F65" s="7">
        <f>SUM(G65+H65+J65+333000)</f>
        <v>458000</v>
      </c>
      <c r="G65" s="7">
        <v>125000</v>
      </c>
      <c r="H65" s="7"/>
      <c r="I65" s="18" t="s">
        <v>42</v>
      </c>
      <c r="J65" s="8"/>
      <c r="K65" s="6" t="s">
        <v>13</v>
      </c>
    </row>
    <row r="66" spans="1:11" ht="33" customHeight="1">
      <c r="A66" s="32">
        <v>46</v>
      </c>
      <c r="B66" s="6">
        <v>926</v>
      </c>
      <c r="C66" s="6">
        <v>92601</v>
      </c>
      <c r="D66" s="26" t="s">
        <v>37</v>
      </c>
      <c r="E66" s="7">
        <f t="shared" si="3"/>
        <v>1492000</v>
      </c>
      <c r="F66" s="7">
        <f>SUM(G66+H66+J66+333000+333000)</f>
        <v>1492000</v>
      </c>
      <c r="G66" s="7">
        <v>826000</v>
      </c>
      <c r="H66" s="7"/>
      <c r="I66" s="18" t="s">
        <v>56</v>
      </c>
      <c r="J66" s="8"/>
      <c r="K66" s="6" t="s">
        <v>13</v>
      </c>
    </row>
    <row r="67" spans="1:11" ht="22.5" customHeight="1">
      <c r="A67" s="50" t="s">
        <v>16</v>
      </c>
      <c r="B67" s="50"/>
      <c r="C67" s="50"/>
      <c r="D67" s="50"/>
      <c r="E67" s="9">
        <f>SUM(E66+E65+E64+E63+E62+E61+E60+E59+E52+E51+E50+E49+E48+E47+E46+E45+E44+E43+E42+E41+E40+E39+E38+E37+E36+E35+E34+E33+E26+E25+E24+E23+E22+E21+E20+E19+E18+E17+E16+E15+E14+E13+E12+E11+E10+E9)</f>
        <v>10831965</v>
      </c>
      <c r="F67" s="9">
        <f>SUM(F66+F65+F64+F63+F62+F61+F60+F59+F52+F51+F50+F49+F48+F47+F46+F45+F44+F43+F42+F41+F40+F39+F38+F37+F36+F35+F34+F33+F26+F25+F24+F23+F22+F21+F20+F19+F18+F17+F16+F15+F14+F13+F12+F11+F10+F9)</f>
        <v>10831965</v>
      </c>
      <c r="G67" s="9">
        <f>SUM(G66+G65+G64+G63+G62+G61+G60+G59+G52+G51+G50+G49+G48+G47+G46+G45+G44+G43+G42+G41+G40+G39+G38+G37+G36+G35+G34+G33+G26+G25+G24+G23+G22+G21+G20+G19+G18+G17+G16+G15+G14+G13+G12+G11+G10+G9)</f>
        <v>6571067</v>
      </c>
      <c r="H67" s="9">
        <f>SUM(H66+H65+H64+H63+H62+H61+H60+H59+H52+H51+H50+H49+H48+H47+H46+H45+H44+H43+H42+H41+H40+H39+H38+H37+H36+H35+H34+H33+H26+H25+H24+H23+H22+H21+H20+H19+H18+H17+H16+H15+H14+H13+H12+H11+H10+H9)</f>
        <v>2650000</v>
      </c>
      <c r="I67" s="9">
        <v>1592720</v>
      </c>
      <c r="J67" s="9">
        <f>SUM(J66+J65+J64+J63+J62+J61+J59+J52+J51+J50+J49+J48+J47+J46+J45+J44+J43+J42+J41+J40+J39+J38+J37+J36+J35+J34+J33+J26+J25+J24+J23+J22+J21+J20+J19+J18+J17+J16+J15+J14+J13+J12+J11+J10+J9)</f>
        <v>18178</v>
      </c>
      <c r="K67" s="10" t="s">
        <v>17</v>
      </c>
    </row>
    <row r="68" ht="3.75" customHeight="1"/>
    <row r="69" spans="1:8" ht="12.75">
      <c r="A69" s="2" t="s">
        <v>18</v>
      </c>
      <c r="H69" s="11"/>
    </row>
    <row r="70" ht="12.75">
      <c r="A70" s="2" t="s">
        <v>19</v>
      </c>
    </row>
    <row r="71" ht="12.75">
      <c r="A71" s="2" t="s">
        <v>20</v>
      </c>
    </row>
    <row r="72" ht="12.75">
      <c r="A72" s="2" t="s">
        <v>21</v>
      </c>
    </row>
    <row r="73" ht="6" customHeight="1"/>
    <row r="74" ht="12.75">
      <c r="A74" s="12" t="s">
        <v>22</v>
      </c>
    </row>
  </sheetData>
  <sheetProtection/>
  <mergeCells count="41">
    <mergeCell ref="K53:K57"/>
    <mergeCell ref="F54:F57"/>
    <mergeCell ref="G54:J54"/>
    <mergeCell ref="G55:G57"/>
    <mergeCell ref="H55:H57"/>
    <mergeCell ref="I55:I57"/>
    <mergeCell ref="J55:J57"/>
    <mergeCell ref="A53:A57"/>
    <mergeCell ref="B53:B57"/>
    <mergeCell ref="C53:C57"/>
    <mergeCell ref="D53:D57"/>
    <mergeCell ref="E53:E57"/>
    <mergeCell ref="F53:J53"/>
    <mergeCell ref="A67:D67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7:A31"/>
    <mergeCell ref="B27:B31"/>
    <mergeCell ref="C27:C31"/>
    <mergeCell ref="D27:D31"/>
    <mergeCell ref="E27:E31"/>
    <mergeCell ref="F27:J27"/>
    <mergeCell ref="K27:K31"/>
    <mergeCell ref="F28:F31"/>
    <mergeCell ref="G28:J28"/>
    <mergeCell ref="G29:G31"/>
    <mergeCell ref="H29:H31"/>
    <mergeCell ref="I29:I31"/>
    <mergeCell ref="J29:J31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scale="89" r:id="rId1"/>
  <headerFooter alignWithMargins="0">
    <oddHeader>&amp;R&amp;9Załącznik nr 3
do uchwały Rady Powiatu Wolomińskiego  nr XXXVIII-288/09 
z dnia 18.12.2009 r.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2009-12-21T14:50:57Z</cp:lastPrinted>
  <dcterms:created xsi:type="dcterms:W3CDTF">2008-11-04T11:57:29Z</dcterms:created>
  <dcterms:modified xsi:type="dcterms:W3CDTF">2009-12-21T14:51:03Z</dcterms:modified>
  <cp:category/>
  <cp:version/>
  <cp:contentType/>
  <cp:contentStatus/>
</cp:coreProperties>
</file>